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emp\"/>
    </mc:Choice>
  </mc:AlternateContent>
  <xr:revisionPtr revIDLastSave="0" documentId="13_ncr:1_{28EA7A05-A2AC-4FF8-8CE1-0A8074E82EAB}" xr6:coauthVersionLast="47" xr6:coauthVersionMax="47" xr10:uidLastSave="{00000000-0000-0000-0000-000000000000}"/>
  <bookViews>
    <workbookView xWindow="-120" yWindow="-120" windowWidth="38640" windowHeight="21120" xr2:uid="{DDBCD1CE-780D-4FE8-ACAD-3D00CA9D55B0}"/>
  </bookViews>
  <sheets>
    <sheet name="Financial Analysi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2" l="1"/>
  <c r="J39" i="2" s="1"/>
  <c r="I33" i="2"/>
  <c r="H33" i="2"/>
  <c r="G33" i="2"/>
  <c r="F33" i="2"/>
  <c r="J16" i="2"/>
  <c r="J19" i="2" s="1"/>
  <c r="I16" i="2"/>
  <c r="I18" i="2" s="1"/>
  <c r="H16" i="2"/>
  <c r="H18" i="2" s="1"/>
  <c r="G16" i="2"/>
  <c r="G19" i="2" s="1"/>
  <c r="F16" i="2"/>
  <c r="F18" i="2" s="1"/>
  <c r="J12" i="2"/>
  <c r="I12" i="2"/>
  <c r="H12" i="2"/>
  <c r="H17" i="2" s="1"/>
  <c r="G12" i="2"/>
  <c r="F12" i="2"/>
  <c r="F17" i="2" s="1"/>
  <c r="J18" i="2" l="1"/>
  <c r="F19" i="2"/>
  <c r="F21" i="2" s="1"/>
  <c r="I19" i="2"/>
  <c r="G17" i="2"/>
  <c r="J17" i="2"/>
  <c r="H19" i="2"/>
  <c r="H21" i="2" s="1"/>
  <c r="I17" i="2"/>
  <c r="G18" i="2"/>
  <c r="I21" i="2" l="1"/>
  <c r="I36" i="2" s="1"/>
  <c r="J21" i="2"/>
  <c r="J35" i="2" s="1"/>
  <c r="G21" i="2"/>
  <c r="G35" i="2" s="1"/>
  <c r="H35" i="2"/>
  <c r="H36" i="2"/>
  <c r="F35" i="2"/>
  <c r="F36" i="2"/>
  <c r="I35" i="2" l="1"/>
  <c r="G36" i="2"/>
  <c r="J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tc={0F948A0D-1A69-4FAE-A02C-56E78CE680AD}</author>
    <author>tc={393FF4C3-05F3-49AA-9C80-87BE47C7057F}</author>
    <author>tc={B2547B55-32D7-4E0C-8BB7-BBC0A11BD24B}</author>
    <author>tc={D34CCB56-C59E-446F-B000-37BC7AE8C405}</author>
    <author>tc={153A9465-D648-4F08-AC21-E000D213EF45}</author>
    <author>tc={E046103F-E292-4205-AEE8-2CB299638518}</author>
    <author>tc={EA3C122A-6AF3-411B-8EFE-25DC83F720EA}</author>
    <author>tc={8F41653A-EEC9-4616-A107-D6B4D4E9A3D4}</author>
    <author>tc={766C5B64-18B4-4F38-BD07-98F0847391DE}</author>
  </authors>
  <commentList>
    <comment ref="A2" authorId="0" shapeId="0" xr:uid="{0F948A0D-1A69-4FAE-A02C-56E78CE680AD}">
      <text>
        <t>[Threaded comment]
Your version of Excel allows you to read this threaded comment; however, any edits to it will get removed if the file is opened in a newer version of Excel. Learn more: https://go.microsoft.com/fwlink/?linkid=870924
Comment:
    Protection Password = PDARF</t>
      </text>
    </comment>
    <comment ref="E5" authorId="1" shapeId="0" xr:uid="{393FF4C3-05F3-49AA-9C80-87BE47C7057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enter the number of credits offered in the new programme?</t>
      </text>
    </comment>
    <comment ref="F5" authorId="2" shapeId="0" xr:uid="{B2547B55-32D7-4E0C-8BB7-BBC0A11BD24B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enter the standard student centre levy to facilitate the deduction from Gross Fee Income?</t>
      </text>
    </comment>
    <comment ref="G5" authorId="3" shapeId="0" xr:uid="{D34CCB56-C59E-446F-B000-37BC7AE8C405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enter a % of Gross Fee Income for the estimated level of Fee Related Expenditures (Scholarship &amp; Commission).</t>
      </text>
    </comment>
    <comment ref="H5" authorId="4" shapeId="0" xr:uid="{153A9465-D648-4F08-AC21-E000D213EF45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multi-annual programmes please indicate the % of students that may not complete and should be excluded from Fee Income forecasts.</t>
      </text>
    </comment>
    <comment ref="I5" authorId="5" shapeId="0" xr:uid="{E046103F-E292-4205-AEE8-2CB299638518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indicate whether 40% or 50% of Performance Based Funding (PBF) is retained by the school.</t>
      </text>
    </comment>
    <comment ref="J5" authorId="6" shapeId="0" xr:uid="{EA3C122A-6AF3-411B-8EFE-25DC83F720EA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provide the estimated % of  each student's study that will remain within your school for Fee Income calculations where the teaching is shared.</t>
      </text>
    </comment>
    <comment ref="A35" authorId="7" shapeId="0" xr:uid="{8F41653A-EEC9-4616-A107-D6B4D4E9A3D4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shows the surplus or deficit of NFI - NDE for this PDARF in totality only using Incremental costs</t>
      </text>
    </comment>
    <comment ref="A36" authorId="8" shapeId="0" xr:uid="{766C5B64-18B4-4F38-BD07-98F0847391D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similar to the previous metric but this time you can see the impact of PBF and module sharing if that applies to the proposal.</t>
      </text>
    </comment>
  </commentList>
</comments>
</file>

<file path=xl/sharedStrings.xml><?xml version="1.0" encoding="utf-8"?>
<sst xmlns="http://schemas.openxmlformats.org/spreadsheetml/2006/main" count="44" uniqueCount="44">
  <si>
    <t>Financial Analysis</t>
  </si>
  <si>
    <t>Programme Credits</t>
  </si>
  <si>
    <t>Student Centre Levy</t>
  </si>
  <si>
    <t>Fee Related Expenditure / Gross Fee Income</t>
  </si>
  <si>
    <t>Performance Based Funding retained by School</t>
  </si>
  <si>
    <t>% of Credits retained by School</t>
  </si>
  <si>
    <t>Year 1</t>
  </si>
  <si>
    <t>Year 2</t>
  </si>
  <si>
    <t>Year 3</t>
  </si>
  <si>
    <t>Year 4</t>
  </si>
  <si>
    <t>Steady State</t>
  </si>
  <si>
    <t>EU</t>
  </si>
  <si>
    <t>Non-EU</t>
  </si>
  <si>
    <t>Estimated total student numbers</t>
  </si>
  <si>
    <t>EU Fee Rate *</t>
  </si>
  <si>
    <t>Non-EU Fee Rate *</t>
  </si>
  <si>
    <t>FEE INCOME</t>
  </si>
  <si>
    <t>Gross Fee Income</t>
  </si>
  <si>
    <t>Less: Student Centre Levy</t>
  </si>
  <si>
    <t>Less: Fee Related Expenditures (Scholarships &amp; Commission)</t>
  </si>
  <si>
    <t>Other Income</t>
  </si>
  <si>
    <t>EXPENDITURE</t>
  </si>
  <si>
    <t>Academic</t>
  </si>
  <si>
    <t>Administrative</t>
  </si>
  <si>
    <t>Technical</t>
  </si>
  <si>
    <t>Hourly</t>
  </si>
  <si>
    <t>Office costs</t>
  </si>
  <si>
    <t>Laboratory costs</t>
  </si>
  <si>
    <t>Publicity/ Marketing costs</t>
  </si>
  <si>
    <t>Equipment costs</t>
  </si>
  <si>
    <t>Other costs</t>
  </si>
  <si>
    <t>Calculation of break-even number of EU students in steady state:</t>
  </si>
  <si>
    <t>Enter programme length in years</t>
  </si>
  <si>
    <t>Maximum Capacity</t>
  </si>
  <si>
    <t>Additional/Incremental Pay &amp; Non-Pay Costs:</t>
  </si>
  <si>
    <t xml:space="preserve">Net Fee Income </t>
  </si>
  <si>
    <t>Non completion % per annum</t>
  </si>
  <si>
    <t>Less: Non Completion % per annum</t>
  </si>
  <si>
    <t>Estimated Surplus/Deficit of the Programme</t>
  </si>
  <si>
    <t xml:space="preserve">Net Direct Expenditure </t>
  </si>
  <si>
    <t>Estimated Impact on School Reserves after PBF</t>
  </si>
  <si>
    <t>This form estiamtes the financial contribution of the overall programme and to the school.  Entries are only needed in the Yellow fields</t>
  </si>
  <si>
    <t>Academic Year</t>
  </si>
  <si>
    <t>11.1 Student Enrolment, Fee Rates &amp; Financial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</si>
</sst>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#,##0;[Red]\-&quot;€&quot;#,##0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i/>
      <sz val="9"/>
      <color rgb="FFFF0000"/>
      <name val="Calibri"/>
      <family val="2"/>
    </font>
    <font>
      <b/>
      <sz val="16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3" borderId="20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0" fontId="11" fillId="2" borderId="18" xfId="0" applyFont="1" applyFill="1" applyBorder="1" applyAlignment="1">
      <alignment vertical="center"/>
    </xf>
    <xf numFmtId="164" fontId="9" fillId="3" borderId="20" xfId="0" applyNumberFormat="1" applyFont="1" applyFill="1" applyBorder="1" applyAlignment="1">
      <alignment horizontal="center" vertical="center" wrapText="1"/>
    </xf>
    <xf numFmtId="6" fontId="6" fillId="5" borderId="28" xfId="0" applyNumberFormat="1" applyFont="1" applyFill="1" applyBorder="1" applyAlignment="1">
      <alignment horizontal="center" vertical="center" wrapText="1"/>
    </xf>
    <xf numFmtId="6" fontId="6" fillId="5" borderId="29" xfId="0" applyNumberFormat="1" applyFont="1" applyFill="1" applyBorder="1" applyAlignment="1">
      <alignment horizontal="center" vertical="center" wrapText="1"/>
    </xf>
    <xf numFmtId="6" fontId="6" fillId="5" borderId="30" xfId="0" applyNumberFormat="1" applyFont="1" applyFill="1" applyBorder="1" applyAlignment="1">
      <alignment horizontal="center" vertical="center" wrapText="1"/>
    </xf>
    <xf numFmtId="6" fontId="6" fillId="5" borderId="31" xfId="0" applyNumberFormat="1" applyFont="1" applyFill="1" applyBorder="1" applyAlignment="1">
      <alignment horizontal="center" vertical="center" wrapText="1"/>
    </xf>
    <xf numFmtId="6" fontId="6" fillId="5" borderId="22" xfId="0" applyNumberFormat="1" applyFont="1" applyFill="1" applyBorder="1" applyAlignment="1">
      <alignment horizontal="center" vertical="center" wrapText="1"/>
    </xf>
    <xf numFmtId="6" fontId="6" fillId="5" borderId="23" xfId="0" applyNumberFormat="1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6" fontId="1" fillId="6" borderId="6" xfId="0" applyNumberFormat="1" applyFont="1" applyFill="1" applyBorder="1" applyAlignment="1">
      <alignment horizontal="center" vertical="center" wrapText="1"/>
    </xf>
    <xf numFmtId="6" fontId="1" fillId="6" borderId="20" xfId="0" applyNumberFormat="1" applyFont="1" applyFill="1" applyBorder="1" applyAlignment="1">
      <alignment horizontal="center" vertical="center" wrapText="1"/>
    </xf>
    <xf numFmtId="6" fontId="8" fillId="6" borderId="6" xfId="0" applyNumberFormat="1" applyFont="1" applyFill="1" applyBorder="1" applyAlignment="1">
      <alignment horizontal="center" vertical="center" wrapText="1"/>
    </xf>
    <xf numFmtId="6" fontId="8" fillId="6" borderId="20" xfId="0" applyNumberFormat="1" applyFont="1" applyFill="1" applyBorder="1" applyAlignment="1">
      <alignment horizontal="center" vertical="center" wrapText="1"/>
    </xf>
    <xf numFmtId="6" fontId="9" fillId="6" borderId="6" xfId="0" applyNumberFormat="1" applyFont="1" applyFill="1" applyBorder="1" applyAlignment="1">
      <alignment horizontal="center" vertical="center" wrapText="1"/>
    </xf>
    <xf numFmtId="6" fontId="9" fillId="6" borderId="20" xfId="0" applyNumberFormat="1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wrapText="1"/>
    </xf>
    <xf numFmtId="0" fontId="1" fillId="6" borderId="16" xfId="0" applyFont="1" applyFill="1" applyBorder="1" applyAlignment="1">
      <alignment wrapText="1"/>
    </xf>
    <xf numFmtId="0" fontId="1" fillId="6" borderId="17" xfId="0" applyFont="1" applyFill="1" applyBorder="1" applyAlignment="1">
      <alignment wrapText="1"/>
    </xf>
    <xf numFmtId="0" fontId="1" fillId="6" borderId="0" xfId="0" applyFont="1" applyFill="1" applyAlignment="1">
      <alignment wrapText="1"/>
    </xf>
    <xf numFmtId="0" fontId="1" fillId="6" borderId="19" xfId="0" applyFont="1" applyFill="1" applyBorder="1" applyAlignment="1">
      <alignment wrapText="1"/>
    </xf>
    <xf numFmtId="6" fontId="10" fillId="6" borderId="6" xfId="0" applyNumberFormat="1" applyFont="1" applyFill="1" applyBorder="1" applyAlignment="1">
      <alignment horizontal="center" vertical="center" wrapText="1"/>
    </xf>
    <xf numFmtId="6" fontId="10" fillId="6" borderId="20" xfId="0" applyNumberFormat="1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2" fillId="6" borderId="18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6" fillId="6" borderId="18" xfId="0" applyFont="1" applyFill="1" applyBorder="1" applyAlignment="1">
      <alignment vertical="center" wrapText="1"/>
    </xf>
    <xf numFmtId="0" fontId="6" fillId="6" borderId="0" xfId="0" applyFont="1" applyFill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5" borderId="26" xfId="0" applyFont="1" applyFill="1" applyBorder="1" applyAlignment="1">
      <alignment vertical="center" wrapText="1"/>
    </xf>
    <xf numFmtId="0" fontId="6" fillId="5" borderId="27" xfId="0" applyFont="1" applyFill="1" applyBorder="1" applyAlignment="1">
      <alignment vertical="center" wrapText="1"/>
    </xf>
    <xf numFmtId="0" fontId="6" fillId="4" borderId="32" xfId="0" applyFont="1" applyFill="1" applyBorder="1" applyAlignment="1" applyProtection="1">
      <alignment horizontal="center" vertical="center" wrapText="1"/>
      <protection locked="0"/>
    </xf>
    <xf numFmtId="6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10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10" fontId="6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6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6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vertical="center" wrapText="1"/>
      <protection locked="0"/>
    </xf>
    <xf numFmtId="0" fontId="1" fillId="4" borderId="3" xfId="0" applyFont="1" applyFill="1" applyBorder="1" applyAlignment="1" applyProtection="1">
      <alignment vertical="center" wrapText="1"/>
      <protection locked="0"/>
    </xf>
    <xf numFmtId="0" fontId="1" fillId="4" borderId="12" xfId="0" applyFont="1" applyFill="1" applyBorder="1" applyAlignment="1" applyProtection="1">
      <alignment vertical="center" wrapText="1"/>
      <protection locked="0"/>
    </xf>
    <xf numFmtId="0" fontId="1" fillId="4" borderId="13" xfId="0" applyFont="1" applyFill="1" applyBorder="1" applyAlignment="1" applyProtection="1">
      <alignment vertical="center" wrapText="1"/>
      <protection locked="0"/>
    </xf>
    <xf numFmtId="0" fontId="1" fillId="4" borderId="14" xfId="0" applyFont="1" applyFill="1" applyBorder="1" applyAlignment="1" applyProtection="1">
      <alignment vertical="center" wrapText="1"/>
      <protection locked="0"/>
    </xf>
    <xf numFmtId="6" fontId="8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6" fontId="8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vertical="center" wrapText="1"/>
      <protection locked="0"/>
    </xf>
    <xf numFmtId="0" fontId="1" fillId="4" borderId="9" xfId="0" applyFont="1" applyFill="1" applyBorder="1" applyAlignment="1" applyProtection="1">
      <alignment vertical="center" wrapText="1"/>
      <protection locked="0"/>
    </xf>
    <xf numFmtId="0" fontId="1" fillId="4" borderId="10" xfId="0" applyFont="1" applyFill="1" applyBorder="1" applyAlignment="1" applyProtection="1">
      <alignment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vertical="center" wrapText="1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1" fillId="6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 " id="{01754698-69D8-4083-8FCC-781C3D09174F}" userId=" 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3-03-02T11:15:22.17" personId="{01754698-69D8-4083-8FCC-781C3D09174F}" id="{0F948A0D-1A69-4FAE-A02C-56E78CE680AD}">
    <text>Protection Password = PDARF</text>
  </threadedComment>
  <threadedComment ref="E5" dT="2022-12-08T11:57:15.01" personId="{01754698-69D8-4083-8FCC-781C3D09174F}" id="{393FF4C3-05F3-49AA-9C80-87BE47C7057F}">
    <text>Please enter the number of credits offered in the new programme?</text>
  </threadedComment>
  <threadedComment ref="F5" dT="2022-12-08T11:59:36.42" personId="{01754698-69D8-4083-8FCC-781C3D09174F}" id="{B2547B55-32D7-4E0C-8BB7-BBC0A11BD24B}">
    <text>Please enter the standard student centre levy to facilitate the deduction from Gross Fee Income?</text>
  </threadedComment>
  <threadedComment ref="G5" dT="2022-12-08T12:01:20.13" personId="{01754698-69D8-4083-8FCC-781C3D09174F}" id="{D34CCB56-C59E-446F-B000-37BC7AE8C405}">
    <text>Please enter a % of Gross Fee Income for the estimated level of Fee Related Expenditures (Scholarship &amp; Commission).</text>
  </threadedComment>
  <threadedComment ref="H5" dT="2022-12-08T12:03:22.21" personId="{01754698-69D8-4083-8FCC-781C3D09174F}" id="{153A9465-D648-4F08-AC21-E000D213EF45}">
    <text>For multi-annual programmes please indicate the % of students that may not complete and should be excluded from Fee Income forecasts.</text>
  </threadedComment>
  <threadedComment ref="I5" dT="2022-12-08T12:04:15.55" personId="{01754698-69D8-4083-8FCC-781C3D09174F}" id="{E046103F-E292-4205-AEE8-2CB299638518}">
    <text>Please indicate whether 40% or 50% of Performance Based Funding (PBF) is retained by the school.</text>
  </threadedComment>
  <threadedComment ref="J5" dT="2022-12-08T12:05:19.32" personId="{01754698-69D8-4083-8FCC-781C3D09174F}" id="{EA3C122A-6AF3-411B-8EFE-25DC83F720EA}">
    <text>Please provide the estimated % of  each student's study that will remain within your school for Fee Income calculations where the teaching is shared.</text>
  </threadedComment>
  <threadedComment ref="A35" dT="2022-12-14T17:08:19.62" personId="{01754698-69D8-4083-8FCC-781C3D09174F}" id="{8F41653A-EEC9-4616-A107-D6B4D4E9A3D4}">
    <text>This shows the surplus or deficit of NFI - NDE for this PDARF in totality only using Incremental costs</text>
  </threadedComment>
  <threadedComment ref="A36" dT="2022-12-14T17:10:06.09" personId="{01754698-69D8-4083-8FCC-781C3D09174F}" id="{766C5B64-18B4-4F38-BD07-98F0847391DE}">
    <text>This is similar to the previous metric but this time you can see the impact of PBF and module sharing if that applies to the proposal.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999A5-ADE5-411E-B87E-F9676BE3851B}">
  <dimension ref="A1:AC979"/>
  <sheetViews>
    <sheetView tabSelected="1" workbookViewId="0">
      <selection activeCell="A35" sqref="A35:E35"/>
    </sheetView>
  </sheetViews>
  <sheetFormatPr defaultRowHeight="15" x14ac:dyDescent="0.25"/>
  <cols>
    <col min="1" max="1" width="12.7109375" customWidth="1"/>
    <col min="2" max="10" width="12.28515625" customWidth="1"/>
    <col min="12" max="12" width="23.85546875" customWidth="1"/>
  </cols>
  <sheetData>
    <row r="1" spans="1:29" x14ac:dyDescent="0.25">
      <c r="A1" s="38"/>
      <c r="B1" s="39"/>
      <c r="C1" s="39"/>
      <c r="D1" s="39"/>
      <c r="E1" s="39"/>
      <c r="F1" s="39"/>
      <c r="G1" s="39"/>
      <c r="H1" s="39"/>
      <c r="I1" s="39"/>
      <c r="J1" s="4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0" customHeight="1" x14ac:dyDescent="0.25">
      <c r="A2" s="49" t="s">
        <v>43</v>
      </c>
      <c r="B2" s="50"/>
      <c r="C2" s="50"/>
      <c r="D2" s="50"/>
      <c r="E2" s="50"/>
      <c r="F2" s="50"/>
      <c r="G2" s="50"/>
      <c r="H2" s="50"/>
      <c r="I2" s="41"/>
      <c r="J2" s="4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8.5" customHeight="1" thickBot="1" x14ac:dyDescent="0.3">
      <c r="A3" s="51" t="s">
        <v>41</v>
      </c>
      <c r="B3" s="52"/>
      <c r="C3" s="52"/>
      <c r="D3" s="52"/>
      <c r="E3" s="52"/>
      <c r="F3" s="52"/>
      <c r="G3" s="52"/>
      <c r="H3" s="52"/>
      <c r="I3" s="52"/>
      <c r="J3" s="5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1" thickBot="1" x14ac:dyDescent="0.3">
      <c r="A4" s="54" t="s">
        <v>0</v>
      </c>
      <c r="B4" s="55"/>
      <c r="C4" s="55"/>
      <c r="D4" s="55"/>
      <c r="E4" s="55"/>
      <c r="F4" s="55"/>
      <c r="G4" s="55"/>
      <c r="H4" s="55"/>
      <c r="I4" s="55"/>
      <c r="J4" s="5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53.25" thickBot="1" x14ac:dyDescent="0.3">
      <c r="A5" s="47"/>
      <c r="B5" s="24"/>
      <c r="C5" s="24"/>
      <c r="D5" s="24"/>
      <c r="E5" s="45" t="s">
        <v>1</v>
      </c>
      <c r="F5" s="33" t="s">
        <v>2</v>
      </c>
      <c r="G5" s="33" t="s">
        <v>3</v>
      </c>
      <c r="H5" s="33" t="s">
        <v>36</v>
      </c>
      <c r="I5" s="33" t="s">
        <v>4</v>
      </c>
      <c r="J5" s="34" t="s">
        <v>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thickBot="1" x14ac:dyDescent="0.3">
      <c r="A6" s="47"/>
      <c r="B6" s="24"/>
      <c r="C6" s="24"/>
      <c r="D6" s="24"/>
      <c r="E6" s="77">
        <v>60</v>
      </c>
      <c r="F6" s="78">
        <v>254</v>
      </c>
      <c r="G6" s="79">
        <v>0</v>
      </c>
      <c r="H6" s="79">
        <v>0</v>
      </c>
      <c r="I6" s="79">
        <v>0.4</v>
      </c>
      <c r="J6" s="80">
        <v>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24"/>
      <c r="B7" s="24"/>
      <c r="C7" s="24"/>
      <c r="D7" s="24"/>
      <c r="E7" s="24"/>
      <c r="F7" s="24"/>
      <c r="G7" s="24"/>
      <c r="H7" s="24"/>
      <c r="I7" s="24"/>
      <c r="J7" s="3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thickBot="1" x14ac:dyDescent="0.3">
      <c r="A8" s="23"/>
      <c r="B8" s="24"/>
      <c r="C8" s="24"/>
      <c r="D8" s="24"/>
      <c r="E8" s="24"/>
      <c r="F8" s="2" t="s">
        <v>6</v>
      </c>
      <c r="G8" s="2" t="s">
        <v>7</v>
      </c>
      <c r="H8" s="2" t="s">
        <v>8</v>
      </c>
      <c r="I8" s="2" t="s">
        <v>9</v>
      </c>
      <c r="J8" s="7" t="s">
        <v>10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s="6" customFormat="1" ht="15.75" thickBot="1" x14ac:dyDescent="0.3">
      <c r="A9" s="66" t="s">
        <v>42</v>
      </c>
      <c r="B9" s="105"/>
      <c r="C9" s="24"/>
      <c r="D9" s="24"/>
      <c r="E9" s="25"/>
      <c r="F9" s="81"/>
      <c r="G9" s="81"/>
      <c r="H9" s="81"/>
      <c r="I9" s="81"/>
      <c r="J9" s="82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s="6" customFormat="1" ht="15.75" thickBot="1" x14ac:dyDescent="0.3">
      <c r="A10" s="23" t="s">
        <v>11</v>
      </c>
      <c r="B10" s="24"/>
      <c r="C10" s="24"/>
      <c r="D10" s="24"/>
      <c r="E10" s="25"/>
      <c r="F10" s="83"/>
      <c r="G10" s="83"/>
      <c r="H10" s="83"/>
      <c r="I10" s="83"/>
      <c r="J10" s="8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s="6" customFormat="1" ht="15.75" thickBot="1" x14ac:dyDescent="0.3">
      <c r="A11" s="23" t="s">
        <v>12</v>
      </c>
      <c r="B11" s="24"/>
      <c r="C11" s="24"/>
      <c r="D11" s="24"/>
      <c r="E11" s="25"/>
      <c r="F11" s="83"/>
      <c r="G11" s="83"/>
      <c r="H11" s="83"/>
      <c r="I11" s="83"/>
      <c r="J11" s="8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s="6" customFormat="1" ht="15.75" thickBot="1" x14ac:dyDescent="0.3">
      <c r="A12" s="32" t="s">
        <v>13</v>
      </c>
      <c r="B12" s="24"/>
      <c r="C12" s="24"/>
      <c r="D12" s="24"/>
      <c r="E12" s="25"/>
      <c r="F12" s="36">
        <f>F11+F10</f>
        <v>0</v>
      </c>
      <c r="G12" s="36">
        <f>G11+G10</f>
        <v>0</v>
      </c>
      <c r="H12" s="36">
        <f>H11+H10</f>
        <v>0</v>
      </c>
      <c r="I12" s="36">
        <f>I11+I10</f>
        <v>0</v>
      </c>
      <c r="J12" s="37">
        <f>J11+J10</f>
        <v>0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s="6" customFormat="1" ht="26.25" customHeight="1" thickBot="1" x14ac:dyDescent="0.3">
      <c r="A13" s="66" t="s">
        <v>14</v>
      </c>
      <c r="B13" s="105"/>
      <c r="C13" s="24"/>
      <c r="D13" s="24"/>
      <c r="E13" s="25"/>
      <c r="F13" s="85"/>
      <c r="G13" s="85"/>
      <c r="H13" s="85"/>
      <c r="I13" s="85"/>
      <c r="J13" s="86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s="6" customFormat="1" ht="26.25" customHeight="1" thickBot="1" x14ac:dyDescent="0.3">
      <c r="A14" s="66" t="s">
        <v>15</v>
      </c>
      <c r="B14" s="105"/>
      <c r="C14" s="24"/>
      <c r="D14" s="24"/>
      <c r="E14" s="25"/>
      <c r="F14" s="85"/>
      <c r="G14" s="85"/>
      <c r="H14" s="85"/>
      <c r="I14" s="85"/>
      <c r="J14" s="86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s="6" customFormat="1" ht="15.75" thickBot="1" x14ac:dyDescent="0.3">
      <c r="A15" s="57" t="s">
        <v>16</v>
      </c>
      <c r="B15" s="58"/>
      <c r="C15" s="58"/>
      <c r="D15" s="58"/>
      <c r="E15" s="59"/>
      <c r="F15" s="3"/>
      <c r="G15" s="3"/>
      <c r="H15" s="3"/>
      <c r="I15" s="3"/>
      <c r="J15" s="8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s="6" customFormat="1" ht="15.75" thickBot="1" x14ac:dyDescent="0.3">
      <c r="A16" s="46" t="s">
        <v>17</v>
      </c>
      <c r="B16" s="47"/>
      <c r="C16" s="47"/>
      <c r="D16" s="47"/>
      <c r="E16" s="48"/>
      <c r="F16" s="26">
        <f>(F10*F13)+(F11*F14)</f>
        <v>0</v>
      </c>
      <c r="G16" s="26">
        <f>(G10*G13)+(G11*G14)</f>
        <v>0</v>
      </c>
      <c r="H16" s="26">
        <f>(H10*H13)+(H11*H14)</f>
        <v>0</v>
      </c>
      <c r="I16" s="26">
        <f>(I10*I13)+(I11*I14)</f>
        <v>0</v>
      </c>
      <c r="J16" s="27">
        <f>(J10*J13)+(J11*J14)</f>
        <v>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s="6" customFormat="1" ht="15.75" thickBot="1" x14ac:dyDescent="0.3">
      <c r="A17" s="46" t="s">
        <v>18</v>
      </c>
      <c r="B17" s="47"/>
      <c r="C17" s="47"/>
      <c r="D17" s="47"/>
      <c r="E17" s="48"/>
      <c r="F17" s="28">
        <f>$F$6*F12</f>
        <v>0</v>
      </c>
      <c r="G17" s="28">
        <f>$F$6*G12</f>
        <v>0</v>
      </c>
      <c r="H17" s="28">
        <f>$F$6*H12</f>
        <v>0</v>
      </c>
      <c r="I17" s="28">
        <f>$F$6*I12</f>
        <v>0</v>
      </c>
      <c r="J17" s="29">
        <f>$F$6*J12</f>
        <v>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s="6" customFormat="1" ht="15.75" thickBot="1" x14ac:dyDescent="0.3">
      <c r="A18" s="46" t="s">
        <v>19</v>
      </c>
      <c r="B18" s="47"/>
      <c r="C18" s="47"/>
      <c r="D18" s="47"/>
      <c r="E18" s="48"/>
      <c r="F18" s="28">
        <f>$G$6*F16</f>
        <v>0</v>
      </c>
      <c r="G18" s="28">
        <f>$G$6*G16</f>
        <v>0</v>
      </c>
      <c r="H18" s="28">
        <f>$G$6*H16</f>
        <v>0</v>
      </c>
      <c r="I18" s="28">
        <f>$G$6*I16</f>
        <v>0</v>
      </c>
      <c r="J18" s="29">
        <f>$G$6*J16</f>
        <v>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s="6" customFormat="1" ht="15.75" thickBot="1" x14ac:dyDescent="0.3">
      <c r="A19" s="46" t="s">
        <v>37</v>
      </c>
      <c r="B19" s="47"/>
      <c r="C19" s="47"/>
      <c r="D19" s="47"/>
      <c r="E19" s="48"/>
      <c r="F19" s="28">
        <f>$H$6*F16</f>
        <v>0</v>
      </c>
      <c r="G19" s="28">
        <f>$H$6*G16</f>
        <v>0</v>
      </c>
      <c r="H19" s="28">
        <f>$H$6*H16</f>
        <v>0</v>
      </c>
      <c r="I19" s="28">
        <f>$H$6*I16</f>
        <v>0</v>
      </c>
      <c r="J19" s="29">
        <f>$H$6*J16</f>
        <v>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s="6" customFormat="1" ht="15.75" thickBot="1" x14ac:dyDescent="0.3">
      <c r="A20" s="23" t="s">
        <v>20</v>
      </c>
      <c r="B20" s="25"/>
      <c r="C20" s="87"/>
      <c r="D20" s="88"/>
      <c r="E20" s="89"/>
      <c r="F20" s="85"/>
      <c r="G20" s="85"/>
      <c r="H20" s="85"/>
      <c r="I20" s="85"/>
      <c r="J20" s="8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s="6" customFormat="1" ht="26.25" customHeight="1" thickBot="1" x14ac:dyDescent="0.3">
      <c r="A21" s="63" t="s">
        <v>35</v>
      </c>
      <c r="B21" s="64"/>
      <c r="C21" s="64"/>
      <c r="D21" s="64"/>
      <c r="E21" s="65"/>
      <c r="F21" s="30">
        <f>F16-F17-F18-F19+F20</f>
        <v>0</v>
      </c>
      <c r="G21" s="30">
        <f>G16-G17-G18-G19+G20</f>
        <v>0</v>
      </c>
      <c r="H21" s="30">
        <f>H16-H17-H18-H19+H20</f>
        <v>0</v>
      </c>
      <c r="I21" s="30">
        <f>I16-I17-I18-I19+I20</f>
        <v>0</v>
      </c>
      <c r="J21" s="31">
        <f>J16-J17-J18-J19+J20</f>
        <v>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s="6" customFormat="1" ht="15.75" thickBot="1" x14ac:dyDescent="0.3">
      <c r="A22" s="57" t="s">
        <v>21</v>
      </c>
      <c r="B22" s="58"/>
      <c r="C22" s="58"/>
      <c r="D22" s="58"/>
      <c r="E22" s="59"/>
      <c r="F22" s="3"/>
      <c r="G22" s="3"/>
      <c r="H22" s="3"/>
      <c r="I22" s="3"/>
      <c r="J22" s="8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6" customFormat="1" ht="15.75" thickBot="1" x14ac:dyDescent="0.3">
      <c r="A23" s="60" t="s">
        <v>34</v>
      </c>
      <c r="B23" s="61"/>
      <c r="C23" s="61"/>
      <c r="D23" s="61"/>
      <c r="E23" s="62"/>
      <c r="F23" s="3"/>
      <c r="G23" s="3"/>
      <c r="H23" s="3"/>
      <c r="I23" s="3"/>
      <c r="J23" s="8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s="6" customFormat="1" ht="15.75" thickBot="1" x14ac:dyDescent="0.3">
      <c r="A24" s="23" t="s">
        <v>22</v>
      </c>
      <c r="B24" s="24"/>
      <c r="C24" s="90"/>
      <c r="D24" s="91"/>
      <c r="E24" s="92"/>
      <c r="F24" s="93"/>
      <c r="G24" s="93"/>
      <c r="H24" s="93"/>
      <c r="I24" s="93"/>
      <c r="J24" s="9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s="6" customFormat="1" ht="15.75" thickBot="1" x14ac:dyDescent="0.3">
      <c r="A25" s="23" t="s">
        <v>23</v>
      </c>
      <c r="B25" s="25"/>
      <c r="C25" s="94"/>
      <c r="D25" s="95"/>
      <c r="E25" s="96"/>
      <c r="F25" s="93"/>
      <c r="G25" s="93"/>
      <c r="H25" s="93"/>
      <c r="I25" s="93"/>
      <c r="J25" s="97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s="6" customFormat="1" ht="15.75" thickBot="1" x14ac:dyDescent="0.3">
      <c r="A26" s="23" t="s">
        <v>24</v>
      </c>
      <c r="B26" s="25"/>
      <c r="C26" s="98"/>
      <c r="D26" s="99"/>
      <c r="E26" s="100"/>
      <c r="F26" s="93"/>
      <c r="G26" s="93"/>
      <c r="H26" s="93"/>
      <c r="I26" s="93"/>
      <c r="J26" s="97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6" customFormat="1" ht="15.75" thickBot="1" x14ac:dyDescent="0.3">
      <c r="A27" s="23" t="s">
        <v>25</v>
      </c>
      <c r="B27" s="25"/>
      <c r="C27" s="98"/>
      <c r="D27" s="99"/>
      <c r="E27" s="100"/>
      <c r="F27" s="93"/>
      <c r="G27" s="93"/>
      <c r="H27" s="93"/>
      <c r="I27" s="93"/>
      <c r="J27" s="97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s="6" customFormat="1" ht="15.75" thickBot="1" x14ac:dyDescent="0.3">
      <c r="A28" s="46" t="s">
        <v>26</v>
      </c>
      <c r="B28" s="48"/>
      <c r="C28" s="94"/>
      <c r="D28" s="95"/>
      <c r="E28" s="96"/>
      <c r="F28" s="93"/>
      <c r="G28" s="93"/>
      <c r="H28" s="93"/>
      <c r="I28" s="93"/>
      <c r="J28" s="9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s="6" customFormat="1" ht="15.75" thickBot="1" x14ac:dyDescent="0.3">
      <c r="A29" s="46" t="s">
        <v>27</v>
      </c>
      <c r="B29" s="48"/>
      <c r="C29" s="98"/>
      <c r="D29" s="99"/>
      <c r="E29" s="100"/>
      <c r="F29" s="93"/>
      <c r="G29" s="93"/>
      <c r="H29" s="93"/>
      <c r="I29" s="93"/>
      <c r="J29" s="97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s="6" customFormat="1" ht="15.75" thickBot="1" x14ac:dyDescent="0.3">
      <c r="A30" s="46" t="s">
        <v>28</v>
      </c>
      <c r="B30" s="48"/>
      <c r="C30" s="98"/>
      <c r="D30" s="99"/>
      <c r="E30" s="100"/>
      <c r="F30" s="93"/>
      <c r="G30" s="93"/>
      <c r="H30" s="93"/>
      <c r="I30" s="93"/>
      <c r="J30" s="97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s="6" customFormat="1" ht="15.75" thickBot="1" x14ac:dyDescent="0.3">
      <c r="A31" s="46" t="s">
        <v>29</v>
      </c>
      <c r="B31" s="48"/>
      <c r="C31" s="98"/>
      <c r="D31" s="99"/>
      <c r="E31" s="100"/>
      <c r="F31" s="93"/>
      <c r="G31" s="93"/>
      <c r="H31" s="93"/>
      <c r="I31" s="93"/>
      <c r="J31" s="97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s="6" customFormat="1" ht="15.75" thickBot="1" x14ac:dyDescent="0.3">
      <c r="A32" s="66" t="s">
        <v>30</v>
      </c>
      <c r="B32" s="67"/>
      <c r="C32" s="87"/>
      <c r="D32" s="88"/>
      <c r="E32" s="89"/>
      <c r="F32" s="93"/>
      <c r="G32" s="93"/>
      <c r="H32" s="93"/>
      <c r="I32" s="93"/>
      <c r="J32" s="97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s="6" customFormat="1" ht="26.25" customHeight="1" thickBot="1" x14ac:dyDescent="0.3">
      <c r="A33" s="63" t="s">
        <v>39</v>
      </c>
      <c r="B33" s="64"/>
      <c r="C33" s="64"/>
      <c r="D33" s="64"/>
      <c r="E33" s="65"/>
      <c r="F33" s="43">
        <f>SUM(F24:F32)</f>
        <v>0</v>
      </c>
      <c r="G33" s="43">
        <f>SUM(G24:G32)</f>
        <v>0</v>
      </c>
      <c r="H33" s="43">
        <f>SUM(H24:H32)</f>
        <v>0</v>
      </c>
      <c r="I33" s="43">
        <f>SUM(I24:I32)</f>
        <v>0</v>
      </c>
      <c r="J33" s="44">
        <f>SUM(J24:J32)</f>
        <v>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s="6" customFormat="1" ht="15.75" thickBot="1" x14ac:dyDescent="0.3">
      <c r="A34" s="72"/>
      <c r="B34" s="73"/>
      <c r="C34" s="73"/>
      <c r="D34" s="73"/>
      <c r="E34" s="74"/>
      <c r="F34" s="3"/>
      <c r="G34" s="3"/>
      <c r="H34" s="3"/>
      <c r="I34" s="3"/>
      <c r="J34" s="8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s="6" customFormat="1" ht="25.5" customHeight="1" thickBot="1" x14ac:dyDescent="0.3">
      <c r="A35" s="75" t="s">
        <v>38</v>
      </c>
      <c r="B35" s="76"/>
      <c r="C35" s="76"/>
      <c r="D35" s="76"/>
      <c r="E35" s="76"/>
      <c r="F35" s="17">
        <f>F21-F33</f>
        <v>0</v>
      </c>
      <c r="G35" s="18">
        <f>G21-G33</f>
        <v>0</v>
      </c>
      <c r="H35" s="18">
        <f>H21-H33</f>
        <v>0</v>
      </c>
      <c r="I35" s="18">
        <f>I21-I33</f>
        <v>0</v>
      </c>
      <c r="J35" s="19">
        <f>J21-J33</f>
        <v>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s="6" customFormat="1" ht="25.5" customHeight="1" thickBot="1" x14ac:dyDescent="0.3">
      <c r="A36" s="68" t="s">
        <v>40</v>
      </c>
      <c r="B36" s="69"/>
      <c r="C36" s="69"/>
      <c r="D36" s="69"/>
      <c r="E36" s="69"/>
      <c r="F36" s="20">
        <f>(F21*$I$6*$J$6)-F33</f>
        <v>0</v>
      </c>
      <c r="G36" s="21">
        <f>(G21*$I$6*$J$6)-G33</f>
        <v>0</v>
      </c>
      <c r="H36" s="21">
        <f>(H21*$I$6*$J$6)-H33</f>
        <v>0</v>
      </c>
      <c r="I36" s="21">
        <f>(I21*$I$6*$J$6)-I33</f>
        <v>0</v>
      </c>
      <c r="J36" s="22">
        <f>(J21*$I$6*$J$6)-J33</f>
        <v>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s="6" customFormat="1" x14ac:dyDescent="0.25">
      <c r="A37" s="10"/>
      <c r="B37" s="11"/>
      <c r="C37" s="11"/>
      <c r="D37" s="11"/>
      <c r="E37" s="11"/>
      <c r="F37" s="11"/>
      <c r="G37" s="11"/>
      <c r="H37" s="11"/>
      <c r="I37" s="11"/>
      <c r="J37" s="12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s="6" customFormat="1" ht="15.75" thickBot="1" x14ac:dyDescent="0.3">
      <c r="A38" s="13" t="s">
        <v>31</v>
      </c>
      <c r="B38" s="14"/>
      <c r="C38" s="14"/>
      <c r="D38" s="14"/>
      <c r="E38" s="14"/>
      <c r="F38" s="9"/>
      <c r="G38" s="9"/>
      <c r="H38" s="9"/>
      <c r="I38" s="9"/>
      <c r="J38" s="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s="6" customFormat="1" ht="15.75" thickBot="1" x14ac:dyDescent="0.3">
      <c r="A39" s="15" t="s">
        <v>32</v>
      </c>
      <c r="B39" s="14"/>
      <c r="C39" s="14"/>
      <c r="D39" s="14"/>
      <c r="E39" s="14"/>
      <c r="F39" s="101">
        <v>1</v>
      </c>
      <c r="G39" s="3"/>
      <c r="H39" s="3"/>
      <c r="I39" s="4"/>
      <c r="J39" s="16" t="e">
        <f>($J$33/$J$13/$F$39)</f>
        <v>#DIV/0!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s="6" customFormat="1" ht="15.75" thickBot="1" x14ac:dyDescent="0.3">
      <c r="A40" s="70" t="s">
        <v>33</v>
      </c>
      <c r="B40" s="71"/>
      <c r="C40" s="71"/>
      <c r="D40" s="71"/>
      <c r="E40" s="71"/>
      <c r="F40" s="102"/>
      <c r="G40" s="103"/>
      <c r="H40" s="103"/>
      <c r="I40" s="103"/>
      <c r="J40" s="10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</sheetData>
  <sheetProtection algorithmName="SHA-512" hashValue="TN13HntVH1F2eV1K3egR0+NDby64lHhpatziMcSMxYG1/6ijyGaBIwNO474uuRwJdn4Bd+Gw7yXHpVrvmKgQ6A==" saltValue="lFmxTIKGg58O5rglGoQytQ==" spinCount="100000" sheet="1" objects="1" scenarios="1"/>
  <mergeCells count="35">
    <mergeCell ref="A36:E36"/>
    <mergeCell ref="A40:E40"/>
    <mergeCell ref="A33:E33"/>
    <mergeCell ref="A34:E34"/>
    <mergeCell ref="A35:E35"/>
    <mergeCell ref="A30:B30"/>
    <mergeCell ref="C30:E30"/>
    <mergeCell ref="A31:B31"/>
    <mergeCell ref="C31:E31"/>
    <mergeCell ref="A32:B32"/>
    <mergeCell ref="C32:E32"/>
    <mergeCell ref="C26:E26"/>
    <mergeCell ref="C27:E27"/>
    <mergeCell ref="A28:B28"/>
    <mergeCell ref="C28:E28"/>
    <mergeCell ref="A29:B29"/>
    <mergeCell ref="C29:E29"/>
    <mergeCell ref="A23:E23"/>
    <mergeCell ref="C24:E24"/>
    <mergeCell ref="C25:E25"/>
    <mergeCell ref="A17:E17"/>
    <mergeCell ref="A18:E18"/>
    <mergeCell ref="A19:E19"/>
    <mergeCell ref="C20:E20"/>
    <mergeCell ref="A21:E21"/>
    <mergeCell ref="A22:E22"/>
    <mergeCell ref="A16:E16"/>
    <mergeCell ref="A2:H2"/>
    <mergeCell ref="A3:J3"/>
    <mergeCell ref="A4:J4"/>
    <mergeCell ref="A5:A6"/>
    <mergeCell ref="A15:E15"/>
    <mergeCell ref="A9:B9"/>
    <mergeCell ref="A13:B13"/>
    <mergeCell ref="A14:B1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2022-12-05T15:44:46Z</cp:lastPrinted>
  <dcterms:created xsi:type="dcterms:W3CDTF">2022-12-05T10:20:10Z</dcterms:created>
  <dcterms:modified xsi:type="dcterms:W3CDTF">2023-03-02T11:30:22Z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